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<sst xmlns="http://schemas.openxmlformats.org/spreadsheetml/2006/main" count="283" uniqueCount="119">
  <si>
    <r>
      <rPr>
        <sz val="11"/>
        <color indexed="8"/>
        <rFont val="ＭＳ Ｐゴシック"/>
        <family val="3"/>
      </rPr>
      <t>注意事項</t>
    </r>
  </si>
  <si>
    <t>佐藤先生に受理された発注はキャンセルできません。</t>
  </si>
  <si>
    <r>
      <rPr>
        <sz val="11"/>
        <color indexed="8"/>
        <rFont val="ＭＳ Ｐゴシック"/>
        <family val="3"/>
      </rPr>
      <t>発注日・氏名がない発注は無効となります。</t>
    </r>
  </si>
  <si>
    <r>
      <rPr>
        <sz val="11"/>
        <color indexed="8"/>
        <rFont val="ＭＳ Ｐゴシック"/>
        <family val="3"/>
      </rPr>
      <t>現在の合計金額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目安です）</t>
    </r>
  </si>
  <si>
    <r>
      <rPr>
        <sz val="11"/>
        <color indexed="8"/>
        <rFont val="ＭＳ Ｐゴシック"/>
        <family val="3"/>
      </rPr>
      <t>整理番号</t>
    </r>
  </si>
  <si>
    <r>
      <t>A</t>
    </r>
    <r>
      <rPr>
        <sz val="11"/>
        <color indexed="8"/>
        <rFont val="ＭＳ Ｐゴシック"/>
        <family val="3"/>
      </rPr>
      <t>類</t>
    </r>
    <r>
      <rPr>
        <sz val="11"/>
        <color indexed="8"/>
        <rFont val="ＭＳ Ｐゴシック"/>
        <family val="3"/>
      </rPr>
      <t>, B</t>
    </r>
    <r>
      <rPr>
        <sz val="11"/>
        <color indexed="8"/>
        <rFont val="ＭＳ Ｐゴシック"/>
        <family val="3"/>
      </rPr>
      <t>類発注表記載</t>
    </r>
  </si>
  <si>
    <r>
      <rPr>
        <sz val="11"/>
        <color indexed="8"/>
        <rFont val="ＭＳ Ｐゴシック"/>
        <family val="3"/>
      </rPr>
      <t>部品名</t>
    </r>
  </si>
  <si>
    <r>
      <rPr>
        <sz val="11"/>
        <color indexed="8"/>
        <rFont val="ＭＳ Ｐゴシック"/>
        <family val="3"/>
      </rPr>
      <t>形式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</si>
  <si>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</si>
  <si>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　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ＭＳ Ｐゴシック"/>
        <family val="3"/>
      </rPr>
      <t>)</t>
    </r>
  </si>
  <si>
    <r>
      <rPr>
        <sz val="11"/>
        <color indexed="8"/>
        <rFont val="ＭＳ Ｐゴシック"/>
        <family val="3"/>
      </rPr>
      <t>総額</t>
    </r>
  </si>
  <si>
    <t>URL</t>
  </si>
  <si>
    <r>
      <rPr>
        <sz val="11"/>
        <color indexed="8"/>
        <rFont val="ＭＳ Ｐゴシック"/>
        <family val="3"/>
      </rPr>
      <t>発注日</t>
    </r>
  </si>
  <si>
    <r>
      <rPr>
        <sz val="11"/>
        <color indexed="8"/>
        <rFont val="ＭＳ Ｐゴシック"/>
        <family val="3"/>
      </rPr>
      <t>発注者</t>
    </r>
  </si>
  <si>
    <r>
      <rPr>
        <sz val="11"/>
        <color indexed="8"/>
        <rFont val="ＭＳ Ｐゴシック"/>
        <family val="3"/>
      </rPr>
      <t>発注済み</t>
    </r>
  </si>
  <si>
    <r>
      <rPr>
        <sz val="11"/>
        <color indexed="8"/>
        <rFont val="ＭＳ Ｐゴシック"/>
        <family val="3"/>
      </rPr>
      <t>納品済み</t>
    </r>
  </si>
  <si>
    <r>
      <rPr>
        <sz val="11"/>
        <color indexed="8"/>
        <rFont val="ＭＳ Ｐゴシック"/>
        <family val="3"/>
      </rPr>
      <t>配布済み</t>
    </r>
  </si>
  <si>
    <r>
      <rPr>
        <sz val="11"/>
        <color indexed="8"/>
        <rFont val="ＭＳ Ｐゴシック"/>
        <family val="3"/>
      </rPr>
      <t>コメント</t>
    </r>
  </si>
  <si>
    <r>
      <t>3</t>
    </r>
    <r>
      <rPr>
        <sz val="11"/>
        <color indexed="8"/>
        <rFont val="ＭＳ Ｐゴシック"/>
        <family val="3"/>
      </rPr>
      <t>班</t>
    </r>
  </si>
  <si>
    <t>システム創造プロジェクト　2018　発注表</t>
  </si>
  <si>
    <t>ピンヘッダ1列</t>
  </si>
  <si>
    <t>B類</t>
  </si>
  <si>
    <t>http://akizukidenshi.com/catalog/g/gC-00167/</t>
  </si>
  <si>
    <t>9P</t>
  </si>
  <si>
    <t>大西</t>
  </si>
  <si>
    <t>10月16日に創造工房で購入</t>
  </si>
  <si>
    <t>Useconn Electronics Ltd. 2.54mmx2.54mm Pin Header Strip Straight, Single row</t>
  </si>
  <si>
    <t>○</t>
  </si>
  <si>
    <t>○</t>
  </si>
  <si>
    <t>ＮｃｈパワーＭＯＳＦＥＴ</t>
  </si>
  <si>
    <t>2SK4017</t>
  </si>
  <si>
    <t>http://akizukidenshi.com/catalog/g/gI-07597/</t>
  </si>
  <si>
    <t>10月23日に創造工房で購入</t>
  </si>
  <si>
    <t>MDF材</t>
  </si>
  <si>
    <t>MDF2523</t>
  </si>
  <si>
    <t>https://www.monotaro.com/p/2595/0908/?t.q=mdf</t>
  </si>
  <si>
    <t>竹内</t>
  </si>
  <si>
    <t>RF315-TX5-R</t>
  </si>
  <si>
    <t>http://www.aitendo.com/product/4138</t>
  </si>
  <si>
    <t>送信モジュール（315MHz）</t>
  </si>
  <si>
    <t>受信モジュール（315MHz）</t>
  </si>
  <si>
    <t>RF315-RXB12</t>
  </si>
  <si>
    <t>http://www.aitendo.com/product/2607</t>
  </si>
  <si>
    <t>https://www.vstone.co.jp/robotshop/index.php?main_page=product_info&amp;cPath=72_99&amp;products_id=4502</t>
  </si>
  <si>
    <t>Li-Feバッテリ</t>
  </si>
  <si>
    <t>ROBOパワーセル F2-1450</t>
  </si>
  <si>
    <t>フランジブッシュ</t>
  </si>
  <si>
    <t>80F-0303</t>
  </si>
  <si>
    <t>https://www.monotaro.com/p/0046/0257/</t>
  </si>
  <si>
    <t>ケーブル用コネクタ</t>
  </si>
  <si>
    <t>2226TG</t>
  </si>
  <si>
    <t>http://akizukidenshi.com/catalog/g/gC-12327/</t>
  </si>
  <si>
    <t>12月3日に創造工房で購入</t>
  </si>
  <si>
    <t>電線（赤）</t>
  </si>
  <si>
    <t>電線（黒）</t>
  </si>
  <si>
    <t>電線（白）</t>
  </si>
  <si>
    <t>5m</t>
  </si>
  <si>
    <t>https://www.sengoku.co.jp/mod/sgk_cart/detail.php?code=268N-4GHS</t>
  </si>
  <si>
    <t>https://www.sengoku.co.jp/mod/sgk_cart/detail.php?code=665N-5GHM</t>
  </si>
  <si>
    <t>https://www.sengoku.co.jp/mod/sgk_cart/detail.php?code=565N-4GHM</t>
  </si>
  <si>
    <t>ビニル被覆より線AWG24</t>
  </si>
  <si>
    <t>コネクタ用ハウジング　３Ｐ</t>
  </si>
  <si>
    <t>http://akizukidenshi.com/catalog/g/gC-12152/</t>
  </si>
  <si>
    <t>2226A-03</t>
  </si>
  <si>
    <t>http://akizukidenshi.com/catalog/g/gC-12153/</t>
  </si>
  <si>
    <t>コネクタ用ハウジング　２Ｐ</t>
  </si>
  <si>
    <t>2226A-02</t>
  </si>
  <si>
    <t>http://akizukidenshi.com/catalog/g/gC-12150/</t>
  </si>
  <si>
    <t>コネクタ用ハウジング　１Ｐ</t>
  </si>
  <si>
    <t>2226A-01</t>
  </si>
  <si>
    <t>木工用ボンド</t>
  </si>
  <si>
    <t>50g</t>
  </si>
  <si>
    <t>https://www.monotaro.com/p/0063/3001/?t.q=%83%7B%83%93%83h</t>
  </si>
  <si>
    <t>養生テープ</t>
  </si>
  <si>
    <t>https://www.monotaro.com/p/0858/4064/?t.q=%97%7B%90%B6%83e%81%5B%83v</t>
  </si>
  <si>
    <t>パイオラン養生用粘着テープ Y-09-GR 幅25</t>
  </si>
  <si>
    <t>レギュレータ</t>
  </si>
  <si>
    <t>ＮＪＭ２３９６Ｆ０５</t>
  </si>
  <si>
    <t>http://akizukidenshi.com/catalog/g/gI-09262/</t>
  </si>
  <si>
    <t>トグルスイッチ</t>
  </si>
  <si>
    <t>2MS1-T1-B4-VS2-Q-E</t>
  </si>
  <si>
    <t>http://akizukidenshi.com/catalog/g/gP-00300/</t>
  </si>
  <si>
    <t>http://akizukidenshi.com/catalog/g/gP-08147/</t>
  </si>
  <si>
    <t>コンデンサ</t>
  </si>
  <si>
    <t>RDER71H334K1K1H03B</t>
  </si>
  <si>
    <t>http://akizukidenshi.com/catalog/g/gP-08156/</t>
  </si>
  <si>
    <t>RDEC71H226MWK1H03B</t>
  </si>
  <si>
    <t>http://akizukidenshi.com/catalog/g/gP-02724/</t>
  </si>
  <si>
    <t>35ZLH100MEFC6.3X11</t>
  </si>
  <si>
    <t>電解コンデンサ</t>
  </si>
  <si>
    <t>ジュラコンスペーサー</t>
  </si>
  <si>
    <t>BS-310E</t>
  </si>
  <si>
    <t>https://www.sengoku.co.jp/mod/sgk_cart/detail.php?code=EEHD-0S3J</t>
  </si>
  <si>
    <t>BS-320E</t>
  </si>
  <si>
    <t>ＶＨコネクタ　ベース付ポスト　トップ型　２Ｐ</t>
  </si>
  <si>
    <t>B2P-VH(LF)(SN)</t>
  </si>
  <si>
    <t>http://akizukidenshi.com/catalog/g/gC-12815/</t>
  </si>
  <si>
    <t>https://www.sengoku.co.jp/mod/sgk_cart/detail.php?code=EEHD-0S3L</t>
  </si>
  <si>
    <t>はんだ吸い取り線</t>
  </si>
  <si>
    <t>http://akizukidenshi.com/catalog/g/gT-02539/</t>
  </si>
  <si>
    <t>CP-3015</t>
  </si>
  <si>
    <t>はんだ</t>
  </si>
  <si>
    <t>SD-62</t>
  </si>
  <si>
    <r>
      <t>B</t>
    </r>
    <r>
      <rPr>
        <sz val="11"/>
        <color indexed="8"/>
        <rFont val="ＭＳ Ｐ明朝"/>
        <family val="1"/>
      </rPr>
      <t>類</t>
    </r>
  </si>
  <si>
    <r>
      <t>B</t>
    </r>
    <r>
      <rPr>
        <sz val="11"/>
        <color indexed="8"/>
        <rFont val="ＭＳ Ｐ明朝"/>
        <family val="1"/>
      </rPr>
      <t>類</t>
    </r>
  </si>
  <si>
    <t>はんだ</t>
  </si>
  <si>
    <t>SD-62</t>
  </si>
  <si>
    <t>5m</t>
  </si>
  <si>
    <t>1m</t>
  </si>
  <si>
    <t>http://akizukidenshi.com/catalog/g/gT-02594/</t>
  </si>
  <si>
    <t>http://akizukidenshi.com/catalog/g/gT-02594/</t>
  </si>
  <si>
    <t>〇</t>
  </si>
  <si>
    <t>〇</t>
  </si>
  <si>
    <t>12月18日に創造工房で購入</t>
  </si>
  <si>
    <t>http://akizukidenshi.com/catalog/g/gI-11401/</t>
  </si>
  <si>
    <t>フォトリフレクタ</t>
  </si>
  <si>
    <t>RPR-220</t>
  </si>
  <si>
    <t>竹内</t>
  </si>
  <si>
    <t>1月8日に創造工房で購入</t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</si>
</sst>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color rgb="FF000000"/>
      <name val="MS PGothic"/>
      <family val="3"/>
    </font>
    <font>
      <sz val="11"/>
      <color indexed="8"/>
      <name val="ＭＳ Ｐゴシック"/>
      <family val="3"/>
    </font>
    <font>
      <sz val="11"/>
      <name val="MS PGothic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Century"/>
      <family val="1"/>
    </font>
    <font>
      <sz val="11"/>
      <color indexed="8"/>
      <name val="ＭＳ Ｐ明朝"/>
      <family val="1"/>
    </font>
    <font>
      <sz val="11"/>
      <color indexed="8"/>
      <name val="MS PGothic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indexed="54"/>
      <name val="Calibri Light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u val="single"/>
      <sz val="11"/>
      <color indexed="30"/>
      <name val="MS PGothic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4"/>
      <name val="Calibri"/>
      <family val="3"/>
    </font>
    <font>
      <b/>
      <sz val="13"/>
      <color indexed="54"/>
      <name val="Calibri"/>
      <family val="3"/>
    </font>
    <font>
      <b/>
      <sz val="11"/>
      <color indexed="54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u val="single"/>
      <sz val="11"/>
      <color indexed="25"/>
      <name val="MS PGothic"/>
      <family val="3"/>
    </font>
    <font>
      <sz val="11"/>
      <color indexed="17"/>
      <name val="Calibri"/>
      <family val="3"/>
    </font>
    <font>
      <sz val="12"/>
      <color indexed="8"/>
      <name val="Century"/>
      <family val="1"/>
    </font>
    <font>
      <sz val="14"/>
      <color indexed="8"/>
      <name val="Century"/>
      <family val="1"/>
    </font>
    <font>
      <sz val="11"/>
      <color indexed="8"/>
      <name val="MS PMincho"/>
      <family val="1"/>
    </font>
    <font>
      <u val="single"/>
      <sz val="11"/>
      <color indexed="12"/>
      <name val="MS PGothic"/>
      <family val="3"/>
    </font>
    <font>
      <b/>
      <sz val="16"/>
      <color indexed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MS PGothic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MS PGothic"/>
      <family val="3"/>
    </font>
    <font>
      <sz val="11"/>
      <color rgb="FF006100"/>
      <name val="Calibri"/>
      <family val="3"/>
    </font>
    <font>
      <sz val="11"/>
      <color rgb="FF000000"/>
      <name val="Century"/>
      <family val="1"/>
    </font>
    <font>
      <sz val="12"/>
      <color rgb="FF000000"/>
      <name val="Century"/>
      <family val="1"/>
    </font>
    <font>
      <sz val="14"/>
      <color rgb="FF000000"/>
      <name val="Century"/>
      <family val="1"/>
    </font>
    <font>
      <sz val="11"/>
      <color rgb="FF000000"/>
      <name val="MS PMincho"/>
      <family val="1"/>
    </font>
    <font>
      <u val="single"/>
      <sz val="11"/>
      <color rgb="FF0000FF"/>
      <name val="MS PGothic"/>
      <family val="3"/>
    </font>
    <font>
      <sz val="11"/>
      <color rgb="FF000000"/>
      <name val="ＭＳ Ｐゴシック"/>
      <family val="3"/>
    </font>
    <font>
      <b/>
      <sz val="16"/>
      <color rgb="FFFF0000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164" fontId="52" fillId="0" borderId="0" xfId="0" applyNumberFormat="1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4" fontId="54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165" fontId="52" fillId="0" borderId="10" xfId="0" applyNumberFormat="1" applyFont="1" applyBorder="1" applyAlignment="1">
      <alignment vertical="center"/>
    </xf>
    <xf numFmtId="164" fontId="52" fillId="0" borderId="10" xfId="0" applyNumberFormat="1" applyFont="1" applyBorder="1" applyAlignment="1">
      <alignment vertical="center"/>
    </xf>
    <xf numFmtId="177" fontId="5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5" fontId="52" fillId="0" borderId="10" xfId="0" applyNumberFormat="1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10" xfId="43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6"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FF8080"/>
          <bgColor rgb="FFFF8080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</dxf>
    <dxf>
      <font>
        <color rgb="FF000000"/>
      </font>
      <fill>
        <patternFill patternType="solid">
          <fgColor rgb="FF99CCFF"/>
          <bgColor rgb="FF99CCFF"/>
        </patternFill>
      </fill>
      <border/>
    </dxf>
    <dxf>
      <font>
        <color rgb="FF000000"/>
      </font>
      <fill>
        <patternFill patternType="solid">
          <fgColor rgb="FFFF8080"/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kizukidenshi.com/catalog/g/gT-02594/" TargetMode="External" /><Relationship Id="rId2" Type="http://schemas.openxmlformats.org/officeDocument/2006/relationships/hyperlink" Target="http://akizukidenshi.com/catalog/g/gT-02539/" TargetMode="External" /><Relationship Id="rId3" Type="http://schemas.openxmlformats.org/officeDocument/2006/relationships/hyperlink" Target="http://akizukidenshi.com/catalog/g/gT-02594/" TargetMode="External" /><Relationship Id="rId4" Type="http://schemas.openxmlformats.org/officeDocument/2006/relationships/hyperlink" Target="http://akizukidenshi.com/catalog/g/gI-11401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="74" zoomScaleNormal="74" zoomScalePageLayoutView="0" workbookViewId="0" topLeftCell="A35">
      <selection activeCell="C41" sqref="C41"/>
    </sheetView>
  </sheetViews>
  <sheetFormatPr defaultColWidth="12.625" defaultRowHeight="15" customHeight="1"/>
  <cols>
    <col min="1" max="1" width="0.6171875" style="0" customWidth="1"/>
    <col min="2" max="2" width="11.375" style="0" customWidth="1"/>
    <col min="3" max="3" width="23.00390625" style="0" customWidth="1"/>
    <col min="4" max="4" width="29.625" style="0" customWidth="1"/>
    <col min="5" max="5" width="28.875" style="0" customWidth="1"/>
    <col min="6" max="6" width="6.50390625" style="0" customWidth="1"/>
    <col min="7" max="7" width="12.50390625" style="0" customWidth="1"/>
    <col min="8" max="8" width="10.375" style="0" customWidth="1"/>
    <col min="9" max="9" width="57.75390625" style="0" customWidth="1"/>
    <col min="10" max="10" width="10.00390625" style="0" customWidth="1"/>
    <col min="11" max="11" width="9.00390625" style="0" customWidth="1"/>
    <col min="12" max="14" width="11.75390625" style="0" customWidth="1"/>
    <col min="15" max="15" width="27.875" style="0" customWidth="1"/>
    <col min="16" max="25" width="9.00390625" style="0" customWidth="1"/>
    <col min="26" max="26" width="8.00390625" style="0" customWidth="1"/>
  </cols>
  <sheetData>
    <row r="1" spans="1:26" ht="17.25" customHeight="1">
      <c r="A1" s="1"/>
      <c r="B1" s="30" t="s">
        <v>18</v>
      </c>
      <c r="C1" s="2"/>
      <c r="D1" s="44" t="s">
        <v>19</v>
      </c>
      <c r="E1" s="45"/>
      <c r="F1" s="45"/>
      <c r="G1" s="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/>
      <c r="B2" s="2"/>
      <c r="C2" s="2"/>
      <c r="D2" s="3"/>
      <c r="E2" s="3"/>
      <c r="F2" s="3"/>
      <c r="G2" s="1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41" t="s">
        <v>0</v>
      </c>
      <c r="E3" s="42"/>
      <c r="F3" s="43"/>
      <c r="G3" s="1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46" t="s">
        <v>1</v>
      </c>
      <c r="E4" s="45"/>
      <c r="F4" s="47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48" t="s">
        <v>2</v>
      </c>
      <c r="E5" s="45"/>
      <c r="F5" s="47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38"/>
      <c r="E6" s="39"/>
      <c r="F6" s="40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>
      <c r="A8" s="1"/>
      <c r="B8" s="1"/>
      <c r="C8" s="1"/>
      <c r="D8" s="5" t="s">
        <v>3</v>
      </c>
      <c r="E8" s="6">
        <f>SUM(H11:H60)</f>
        <v>14394.400000000001</v>
      </c>
      <c r="F8" s="1"/>
      <c r="G8" s="1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>
      <c r="A10" s="7"/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9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8" t="s">
        <v>17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" customHeight="1">
      <c r="A11" s="7"/>
      <c r="B11" s="10">
        <v>1</v>
      </c>
      <c r="C11" s="10" t="s">
        <v>21</v>
      </c>
      <c r="D11" s="11" t="s">
        <v>20</v>
      </c>
      <c r="E11" s="13" t="s">
        <v>26</v>
      </c>
      <c r="F11" s="32" t="s">
        <v>23</v>
      </c>
      <c r="G11" s="14">
        <v>7.875</v>
      </c>
      <c r="H11" s="15">
        <v>8</v>
      </c>
      <c r="I11" s="21" t="s">
        <v>22</v>
      </c>
      <c r="J11" s="16">
        <v>43389</v>
      </c>
      <c r="K11" s="11" t="s">
        <v>24</v>
      </c>
      <c r="L11" s="17" t="s">
        <v>27</v>
      </c>
      <c r="M11" s="17" t="s">
        <v>28</v>
      </c>
      <c r="N11" s="17" t="s">
        <v>27</v>
      </c>
      <c r="O11" s="18" t="s">
        <v>25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" customHeight="1">
      <c r="A12" s="7"/>
      <c r="B12" s="10">
        <v>2</v>
      </c>
      <c r="C12" s="19" t="s">
        <v>21</v>
      </c>
      <c r="D12" s="31" t="s">
        <v>29</v>
      </c>
      <c r="E12" s="13" t="s">
        <v>30</v>
      </c>
      <c r="F12" s="13">
        <v>1</v>
      </c>
      <c r="G12" s="20">
        <v>30</v>
      </c>
      <c r="H12" s="15">
        <v>30</v>
      </c>
      <c r="I12" s="21" t="s">
        <v>31</v>
      </c>
      <c r="J12" s="16">
        <v>43396</v>
      </c>
      <c r="K12" s="11" t="s">
        <v>36</v>
      </c>
      <c r="L12" s="18" t="s">
        <v>27</v>
      </c>
      <c r="M12" s="18" t="s">
        <v>27</v>
      </c>
      <c r="N12" s="18" t="s">
        <v>27</v>
      </c>
      <c r="O12" s="18" t="s">
        <v>32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3.5" customHeight="1">
      <c r="A13" s="1"/>
      <c r="B13" s="19">
        <v>3</v>
      </c>
      <c r="C13" s="19" t="s">
        <v>21</v>
      </c>
      <c r="D13" s="13" t="s">
        <v>33</v>
      </c>
      <c r="E13" s="13" t="s">
        <v>34</v>
      </c>
      <c r="F13" s="12">
        <v>1</v>
      </c>
      <c r="G13" s="20">
        <v>359</v>
      </c>
      <c r="H13" s="15">
        <v>359</v>
      </c>
      <c r="I13" s="21" t="s">
        <v>35</v>
      </c>
      <c r="J13" s="16">
        <v>43396</v>
      </c>
      <c r="K13" s="22" t="s">
        <v>36</v>
      </c>
      <c r="L13" s="18" t="s">
        <v>27</v>
      </c>
      <c r="M13" s="18" t="s">
        <v>27</v>
      </c>
      <c r="N13" s="18" t="s">
        <v>27</v>
      </c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9">
        <v>4</v>
      </c>
      <c r="C14" s="19" t="s">
        <v>21</v>
      </c>
      <c r="D14" s="13" t="s">
        <v>39</v>
      </c>
      <c r="E14" s="13" t="s">
        <v>37</v>
      </c>
      <c r="F14" s="12">
        <v>2</v>
      </c>
      <c r="G14" s="20">
        <f>350*1.08</f>
        <v>378</v>
      </c>
      <c r="H14" s="15">
        <f>G14*2</f>
        <v>756</v>
      </c>
      <c r="I14" s="21" t="s">
        <v>38</v>
      </c>
      <c r="J14" s="16">
        <v>43416</v>
      </c>
      <c r="K14" s="22" t="s">
        <v>36</v>
      </c>
      <c r="L14" s="18" t="s">
        <v>27</v>
      </c>
      <c r="M14" s="18" t="s">
        <v>27</v>
      </c>
      <c r="N14" s="18" t="s">
        <v>27</v>
      </c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9">
        <v>5</v>
      </c>
      <c r="C15" s="19" t="s">
        <v>21</v>
      </c>
      <c r="D15" s="13" t="s">
        <v>40</v>
      </c>
      <c r="E15" s="13" t="s">
        <v>41</v>
      </c>
      <c r="F15" s="13">
        <v>2</v>
      </c>
      <c r="G15" s="14">
        <f>680*1.08</f>
        <v>734.4000000000001</v>
      </c>
      <c r="H15" s="15">
        <f>G15*2</f>
        <v>1468.8000000000002</v>
      </c>
      <c r="I15" s="21" t="s">
        <v>42</v>
      </c>
      <c r="J15" s="16">
        <v>43416</v>
      </c>
      <c r="K15" s="22" t="s">
        <v>36</v>
      </c>
      <c r="L15" s="18" t="s">
        <v>27</v>
      </c>
      <c r="M15" s="18" t="s">
        <v>27</v>
      </c>
      <c r="N15" s="18" t="s">
        <v>27</v>
      </c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9">
        <v>6</v>
      </c>
      <c r="C16" s="19" t="s">
        <v>21</v>
      </c>
      <c r="D16" s="13" t="s">
        <v>44</v>
      </c>
      <c r="E16" s="13" t="s">
        <v>45</v>
      </c>
      <c r="F16" s="13">
        <v>1</v>
      </c>
      <c r="G16" s="14">
        <v>3456</v>
      </c>
      <c r="H16" s="15">
        <f>G16</f>
        <v>3456</v>
      </c>
      <c r="I16" s="21" t="s">
        <v>43</v>
      </c>
      <c r="J16" s="16">
        <v>43416</v>
      </c>
      <c r="K16" s="22" t="s">
        <v>36</v>
      </c>
      <c r="L16" s="18" t="s">
        <v>27</v>
      </c>
      <c r="M16" s="18" t="s">
        <v>27</v>
      </c>
      <c r="N16" s="18" t="s">
        <v>27</v>
      </c>
      <c r="O16" s="1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9">
        <v>7</v>
      </c>
      <c r="C17" s="19" t="s">
        <v>21</v>
      </c>
      <c r="D17" s="13" t="s">
        <v>46</v>
      </c>
      <c r="E17" s="13" t="s">
        <v>47</v>
      </c>
      <c r="F17" s="13">
        <v>10</v>
      </c>
      <c r="G17" s="14">
        <f>23*1.08</f>
        <v>24.840000000000003</v>
      </c>
      <c r="H17" s="15">
        <f>G17*F17</f>
        <v>248.40000000000003</v>
      </c>
      <c r="I17" s="21" t="s">
        <v>48</v>
      </c>
      <c r="J17" s="16">
        <v>43416</v>
      </c>
      <c r="K17" s="22" t="s">
        <v>36</v>
      </c>
      <c r="L17" s="18" t="s">
        <v>27</v>
      </c>
      <c r="M17" s="18" t="s">
        <v>27</v>
      </c>
      <c r="N17" s="18" t="s">
        <v>27</v>
      </c>
      <c r="O17" s="1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9">
        <v>8</v>
      </c>
      <c r="C18" s="19" t="s">
        <v>21</v>
      </c>
      <c r="D18" s="13" t="s">
        <v>49</v>
      </c>
      <c r="E18" s="13" t="s">
        <v>50</v>
      </c>
      <c r="F18" s="13">
        <v>100</v>
      </c>
      <c r="G18" s="14">
        <v>400</v>
      </c>
      <c r="H18" s="15">
        <v>400</v>
      </c>
      <c r="I18" s="21" t="s">
        <v>51</v>
      </c>
      <c r="J18" s="16">
        <v>43437</v>
      </c>
      <c r="K18" s="22" t="s">
        <v>36</v>
      </c>
      <c r="L18" s="18" t="s">
        <v>27</v>
      </c>
      <c r="M18" s="18" t="s">
        <v>27</v>
      </c>
      <c r="N18" s="18" t="s">
        <v>27</v>
      </c>
      <c r="O18" s="18" t="s">
        <v>52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9">
        <v>9</v>
      </c>
      <c r="C19" s="19" t="s">
        <v>21</v>
      </c>
      <c r="D19" s="13" t="s">
        <v>53</v>
      </c>
      <c r="E19" s="13" t="s">
        <v>60</v>
      </c>
      <c r="F19" s="13" t="s">
        <v>56</v>
      </c>
      <c r="G19" s="20">
        <v>1320</v>
      </c>
      <c r="H19" s="15">
        <f>G19/100*5</f>
        <v>66</v>
      </c>
      <c r="I19" s="21" t="s">
        <v>58</v>
      </c>
      <c r="J19" s="16">
        <v>43437</v>
      </c>
      <c r="K19" s="22" t="s">
        <v>36</v>
      </c>
      <c r="L19" s="18" t="s">
        <v>27</v>
      </c>
      <c r="M19" s="18" t="s">
        <v>27</v>
      </c>
      <c r="N19" s="18" t="s">
        <v>27</v>
      </c>
      <c r="O19" s="18" t="s">
        <v>52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9">
        <v>10</v>
      </c>
      <c r="C20" s="19" t="s">
        <v>21</v>
      </c>
      <c r="D20" s="13" t="s">
        <v>54</v>
      </c>
      <c r="E20" s="13" t="s">
        <v>60</v>
      </c>
      <c r="F20" s="13" t="s">
        <v>56</v>
      </c>
      <c r="G20" s="20">
        <v>1320</v>
      </c>
      <c r="H20" s="15">
        <f>G20/100*5</f>
        <v>66</v>
      </c>
      <c r="I20" s="21" t="s">
        <v>59</v>
      </c>
      <c r="J20" s="16">
        <v>43437</v>
      </c>
      <c r="K20" s="22" t="s">
        <v>36</v>
      </c>
      <c r="L20" s="18" t="s">
        <v>27</v>
      </c>
      <c r="M20" s="18" t="s">
        <v>27</v>
      </c>
      <c r="N20" s="18" t="s">
        <v>27</v>
      </c>
      <c r="O20" s="18" t="s">
        <v>52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9">
        <v>11</v>
      </c>
      <c r="C21" s="19" t="s">
        <v>21</v>
      </c>
      <c r="D21" s="13" t="s">
        <v>55</v>
      </c>
      <c r="E21" s="13" t="s">
        <v>60</v>
      </c>
      <c r="F21" s="13" t="s">
        <v>107</v>
      </c>
      <c r="G21" s="14">
        <v>1320</v>
      </c>
      <c r="H21" s="15">
        <f>G21/100*5</f>
        <v>66</v>
      </c>
      <c r="I21" s="21" t="s">
        <v>57</v>
      </c>
      <c r="J21" s="16">
        <v>43437</v>
      </c>
      <c r="K21" s="22" t="s">
        <v>36</v>
      </c>
      <c r="L21" s="18" t="s">
        <v>27</v>
      </c>
      <c r="M21" s="18" t="s">
        <v>27</v>
      </c>
      <c r="N21" s="18" t="s">
        <v>27</v>
      </c>
      <c r="O21" s="18" t="s">
        <v>52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9">
        <v>12</v>
      </c>
      <c r="C22" s="19" t="s">
        <v>21</v>
      </c>
      <c r="D22" s="13" t="s">
        <v>61</v>
      </c>
      <c r="E22" s="13" t="s">
        <v>63</v>
      </c>
      <c r="F22" s="13">
        <v>12</v>
      </c>
      <c r="G22" s="14">
        <v>10</v>
      </c>
      <c r="H22" s="15">
        <v>120</v>
      </c>
      <c r="I22" s="21" t="s">
        <v>62</v>
      </c>
      <c r="J22" s="16">
        <v>43437</v>
      </c>
      <c r="K22" s="22" t="s">
        <v>36</v>
      </c>
      <c r="L22" s="18" t="s">
        <v>27</v>
      </c>
      <c r="M22" s="18" t="s">
        <v>27</v>
      </c>
      <c r="N22" s="18" t="s">
        <v>27</v>
      </c>
      <c r="O22" s="18" t="s">
        <v>52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9">
        <v>13</v>
      </c>
      <c r="C23" s="19" t="s">
        <v>21</v>
      </c>
      <c r="D23" s="13" t="s">
        <v>65</v>
      </c>
      <c r="E23" s="13" t="s">
        <v>66</v>
      </c>
      <c r="F23" s="13">
        <v>4</v>
      </c>
      <c r="G23" s="14">
        <v>10</v>
      </c>
      <c r="H23" s="15">
        <f>F23*G23</f>
        <v>40</v>
      </c>
      <c r="I23" s="21" t="s">
        <v>64</v>
      </c>
      <c r="J23" s="16">
        <v>43437</v>
      </c>
      <c r="K23" s="22" t="s">
        <v>36</v>
      </c>
      <c r="L23" s="18" t="s">
        <v>27</v>
      </c>
      <c r="M23" s="18" t="s">
        <v>27</v>
      </c>
      <c r="N23" s="18" t="s">
        <v>27</v>
      </c>
      <c r="O23" s="18" t="s">
        <v>52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33" customFormat="1" ht="13.5" customHeight="1">
      <c r="A24" s="1"/>
      <c r="B24" s="19">
        <v>14</v>
      </c>
      <c r="C24" s="19" t="s">
        <v>21</v>
      </c>
      <c r="D24" s="13" t="s">
        <v>33</v>
      </c>
      <c r="E24" s="13" t="s">
        <v>34</v>
      </c>
      <c r="F24" s="13">
        <v>1</v>
      </c>
      <c r="G24" s="20">
        <v>359</v>
      </c>
      <c r="H24" s="15">
        <v>359</v>
      </c>
      <c r="I24" s="21" t="s">
        <v>35</v>
      </c>
      <c r="J24" s="16">
        <v>43437</v>
      </c>
      <c r="K24" s="22" t="s">
        <v>36</v>
      </c>
      <c r="L24" s="18" t="s">
        <v>27</v>
      </c>
      <c r="M24" s="18" t="s">
        <v>27</v>
      </c>
      <c r="N24" s="18" t="s">
        <v>27</v>
      </c>
      <c r="O24" s="1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9">
        <v>15</v>
      </c>
      <c r="C25" s="19" t="s">
        <v>21</v>
      </c>
      <c r="D25" s="13" t="s">
        <v>68</v>
      </c>
      <c r="E25" s="13" t="s">
        <v>69</v>
      </c>
      <c r="F25" s="13">
        <v>2</v>
      </c>
      <c r="G25" s="14">
        <v>5</v>
      </c>
      <c r="H25" s="15">
        <f>F25*G25</f>
        <v>10</v>
      </c>
      <c r="I25" s="21" t="s">
        <v>67</v>
      </c>
      <c r="J25" s="16">
        <v>43437</v>
      </c>
      <c r="K25" s="22" t="s">
        <v>36</v>
      </c>
      <c r="L25" s="18" t="s">
        <v>27</v>
      </c>
      <c r="M25" s="18" t="s">
        <v>27</v>
      </c>
      <c r="N25" s="18" t="s">
        <v>27</v>
      </c>
      <c r="O25" s="1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9">
        <v>16</v>
      </c>
      <c r="C26" s="19" t="s">
        <v>21</v>
      </c>
      <c r="D26" s="13" t="s">
        <v>70</v>
      </c>
      <c r="E26" s="13" t="s">
        <v>71</v>
      </c>
      <c r="F26" s="13">
        <v>1</v>
      </c>
      <c r="G26" s="14">
        <v>109</v>
      </c>
      <c r="H26" s="15">
        <v>109</v>
      </c>
      <c r="I26" s="21" t="s">
        <v>72</v>
      </c>
      <c r="J26" s="16">
        <v>43437</v>
      </c>
      <c r="K26" s="22" t="s">
        <v>36</v>
      </c>
      <c r="L26" s="18" t="s">
        <v>27</v>
      </c>
      <c r="M26" s="18" t="s">
        <v>27</v>
      </c>
      <c r="N26" s="18" t="s">
        <v>27</v>
      </c>
      <c r="O26" s="1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9">
        <v>17</v>
      </c>
      <c r="C27" s="19" t="s">
        <v>21</v>
      </c>
      <c r="D27" s="13" t="s">
        <v>73</v>
      </c>
      <c r="E27" s="13" t="s">
        <v>75</v>
      </c>
      <c r="F27" s="13">
        <v>1</v>
      </c>
      <c r="G27" s="14">
        <v>159</v>
      </c>
      <c r="H27" s="15">
        <v>159</v>
      </c>
      <c r="I27" s="21" t="s">
        <v>74</v>
      </c>
      <c r="J27" s="16">
        <v>43437</v>
      </c>
      <c r="K27" s="22" t="s">
        <v>36</v>
      </c>
      <c r="L27" s="18" t="s">
        <v>27</v>
      </c>
      <c r="M27" s="18" t="s">
        <v>27</v>
      </c>
      <c r="N27" s="18" t="s">
        <v>27</v>
      </c>
      <c r="O27" s="1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9">
        <v>18</v>
      </c>
      <c r="C28" s="19" t="s">
        <v>21</v>
      </c>
      <c r="D28" s="13" t="s">
        <v>76</v>
      </c>
      <c r="E28" s="13" t="s">
        <v>77</v>
      </c>
      <c r="F28" s="13">
        <v>3</v>
      </c>
      <c r="G28" s="14">
        <v>70</v>
      </c>
      <c r="H28" s="15">
        <f>F28*G28</f>
        <v>210</v>
      </c>
      <c r="I28" s="21" t="s">
        <v>78</v>
      </c>
      <c r="J28" s="16">
        <v>43452</v>
      </c>
      <c r="K28" s="22" t="s">
        <v>36</v>
      </c>
      <c r="L28" s="18" t="s">
        <v>27</v>
      </c>
      <c r="M28" s="18" t="s">
        <v>27</v>
      </c>
      <c r="N28" s="18" t="s">
        <v>27</v>
      </c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9">
        <v>19</v>
      </c>
      <c r="C29" s="19" t="s">
        <v>21</v>
      </c>
      <c r="D29" s="13" t="s">
        <v>79</v>
      </c>
      <c r="E29" s="13" t="s">
        <v>80</v>
      </c>
      <c r="F29" s="13">
        <v>3</v>
      </c>
      <c r="G29" s="14">
        <v>80</v>
      </c>
      <c r="H29" s="15">
        <f aca="true" t="shared" si="0" ref="H29:H38">F29*G29</f>
        <v>240</v>
      </c>
      <c r="I29" s="21" t="s">
        <v>81</v>
      </c>
      <c r="J29" s="16">
        <v>43452</v>
      </c>
      <c r="K29" s="22" t="s">
        <v>36</v>
      </c>
      <c r="L29" s="18" t="s">
        <v>27</v>
      </c>
      <c r="M29" s="18" t="s">
        <v>27</v>
      </c>
      <c r="N29" s="18" t="s">
        <v>27</v>
      </c>
      <c r="O29" s="1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9">
        <v>20</v>
      </c>
      <c r="C30" s="19" t="s">
        <v>21</v>
      </c>
      <c r="D30" s="13" t="s">
        <v>83</v>
      </c>
      <c r="E30" s="13" t="s">
        <v>84</v>
      </c>
      <c r="F30" s="13">
        <v>3</v>
      </c>
      <c r="G30" s="14">
        <v>20</v>
      </c>
      <c r="H30" s="15">
        <f t="shared" si="0"/>
        <v>60</v>
      </c>
      <c r="I30" s="21" t="s">
        <v>82</v>
      </c>
      <c r="J30" s="16">
        <v>43452</v>
      </c>
      <c r="K30" s="22" t="s">
        <v>36</v>
      </c>
      <c r="L30" s="18" t="s">
        <v>27</v>
      </c>
      <c r="M30" s="18" t="s">
        <v>27</v>
      </c>
      <c r="N30" s="18" t="s">
        <v>27</v>
      </c>
      <c r="O30" s="1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9">
        <v>21</v>
      </c>
      <c r="C31" s="19" t="s">
        <v>21</v>
      </c>
      <c r="D31" s="13" t="s">
        <v>83</v>
      </c>
      <c r="E31" s="13" t="s">
        <v>86</v>
      </c>
      <c r="F31" s="13">
        <v>3</v>
      </c>
      <c r="G31" s="14">
        <v>80</v>
      </c>
      <c r="H31" s="15">
        <f t="shared" si="0"/>
        <v>240</v>
      </c>
      <c r="I31" s="21" t="s">
        <v>85</v>
      </c>
      <c r="J31" s="16">
        <v>43452</v>
      </c>
      <c r="K31" s="22" t="s">
        <v>36</v>
      </c>
      <c r="L31" s="18" t="s">
        <v>27</v>
      </c>
      <c r="M31" s="18" t="s">
        <v>27</v>
      </c>
      <c r="N31" s="18" t="s">
        <v>27</v>
      </c>
      <c r="O31" s="1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9">
        <v>22</v>
      </c>
      <c r="C32" s="19" t="s">
        <v>21</v>
      </c>
      <c r="D32" s="13" t="s">
        <v>89</v>
      </c>
      <c r="E32" s="13" t="s">
        <v>88</v>
      </c>
      <c r="F32" s="13">
        <v>3</v>
      </c>
      <c r="G32" s="14">
        <v>15</v>
      </c>
      <c r="H32" s="15">
        <f t="shared" si="0"/>
        <v>45</v>
      </c>
      <c r="I32" s="21" t="s">
        <v>87</v>
      </c>
      <c r="J32" s="16">
        <v>43452</v>
      </c>
      <c r="K32" s="22" t="s">
        <v>36</v>
      </c>
      <c r="L32" s="18" t="s">
        <v>27</v>
      </c>
      <c r="M32" s="18" t="s">
        <v>27</v>
      </c>
      <c r="N32" s="18" t="s">
        <v>27</v>
      </c>
      <c r="O32" s="1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9">
        <v>23</v>
      </c>
      <c r="C33" s="19" t="s">
        <v>21</v>
      </c>
      <c r="D33" s="13" t="s">
        <v>90</v>
      </c>
      <c r="E33" s="13" t="s">
        <v>91</v>
      </c>
      <c r="F33" s="13">
        <v>10</v>
      </c>
      <c r="G33" s="14">
        <v>37</v>
      </c>
      <c r="H33" s="15">
        <f t="shared" si="0"/>
        <v>370</v>
      </c>
      <c r="I33" s="21" t="s">
        <v>92</v>
      </c>
      <c r="J33" s="16">
        <v>43452</v>
      </c>
      <c r="K33" s="22" t="s">
        <v>36</v>
      </c>
      <c r="L33" s="18" t="s">
        <v>27</v>
      </c>
      <c r="M33" s="18" t="s">
        <v>27</v>
      </c>
      <c r="N33" s="18" t="s">
        <v>27</v>
      </c>
      <c r="O33" s="1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9">
        <v>24</v>
      </c>
      <c r="C34" s="19" t="s">
        <v>21</v>
      </c>
      <c r="D34" s="13" t="s">
        <v>90</v>
      </c>
      <c r="E34" s="13" t="s">
        <v>93</v>
      </c>
      <c r="F34" s="13">
        <v>20</v>
      </c>
      <c r="G34" s="14">
        <v>48</v>
      </c>
      <c r="H34" s="15">
        <f t="shared" si="0"/>
        <v>960</v>
      </c>
      <c r="I34" s="21" t="s">
        <v>97</v>
      </c>
      <c r="J34" s="16">
        <v>43452</v>
      </c>
      <c r="K34" s="22" t="s">
        <v>36</v>
      </c>
      <c r="L34" s="18" t="s">
        <v>27</v>
      </c>
      <c r="M34" s="18" t="s">
        <v>27</v>
      </c>
      <c r="N34" s="18" t="s">
        <v>27</v>
      </c>
      <c r="O34" s="1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34" customFormat="1" ht="13.5" customHeight="1">
      <c r="A35" s="1"/>
      <c r="B35" s="19">
        <v>25</v>
      </c>
      <c r="C35" s="19" t="s">
        <v>21</v>
      </c>
      <c r="D35" s="13" t="s">
        <v>44</v>
      </c>
      <c r="E35" s="13" t="s">
        <v>45</v>
      </c>
      <c r="F35" s="13">
        <v>1</v>
      </c>
      <c r="G35" s="20">
        <v>3456</v>
      </c>
      <c r="H35" s="15">
        <f>G35</f>
        <v>3456</v>
      </c>
      <c r="I35" s="21" t="s">
        <v>43</v>
      </c>
      <c r="J35" s="16">
        <v>43452</v>
      </c>
      <c r="K35" s="22" t="s">
        <v>36</v>
      </c>
      <c r="L35" s="18" t="s">
        <v>27</v>
      </c>
      <c r="M35" s="18" t="s">
        <v>27</v>
      </c>
      <c r="N35" s="18" t="s">
        <v>27</v>
      </c>
      <c r="O35" s="1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9">
        <v>26</v>
      </c>
      <c r="C36" s="19" t="s">
        <v>21</v>
      </c>
      <c r="D36" s="13" t="s">
        <v>94</v>
      </c>
      <c r="E36" s="13" t="s">
        <v>95</v>
      </c>
      <c r="F36" s="13">
        <v>2</v>
      </c>
      <c r="G36" s="14">
        <v>10</v>
      </c>
      <c r="H36" s="15">
        <f t="shared" si="0"/>
        <v>20</v>
      </c>
      <c r="I36" s="21" t="s">
        <v>96</v>
      </c>
      <c r="J36" s="16">
        <v>43452</v>
      </c>
      <c r="K36" s="22" t="s">
        <v>36</v>
      </c>
      <c r="L36" s="18" t="s">
        <v>27</v>
      </c>
      <c r="M36" s="18" t="s">
        <v>27</v>
      </c>
      <c r="N36" s="18" t="s">
        <v>27</v>
      </c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9">
        <v>27</v>
      </c>
      <c r="C37" s="19" t="s">
        <v>21</v>
      </c>
      <c r="D37" s="13" t="s">
        <v>98</v>
      </c>
      <c r="E37" s="13" t="s">
        <v>100</v>
      </c>
      <c r="F37" s="13">
        <v>1</v>
      </c>
      <c r="G37" s="14">
        <v>190</v>
      </c>
      <c r="H37" s="15">
        <f t="shared" si="0"/>
        <v>190</v>
      </c>
      <c r="I37" s="35" t="s">
        <v>99</v>
      </c>
      <c r="J37" s="16">
        <v>43452</v>
      </c>
      <c r="K37" s="22" t="s">
        <v>36</v>
      </c>
      <c r="L37" s="18" t="s">
        <v>27</v>
      </c>
      <c r="M37" s="18" t="s">
        <v>27</v>
      </c>
      <c r="N37" s="18" t="s">
        <v>27</v>
      </c>
      <c r="O37" s="1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9">
        <v>28</v>
      </c>
      <c r="C38" s="19" t="s">
        <v>21</v>
      </c>
      <c r="D38" s="11" t="s">
        <v>101</v>
      </c>
      <c r="E38" s="13" t="s">
        <v>106</v>
      </c>
      <c r="F38" s="13">
        <v>2</v>
      </c>
      <c r="G38" s="14">
        <v>210</v>
      </c>
      <c r="H38" s="15">
        <f t="shared" si="0"/>
        <v>420</v>
      </c>
      <c r="I38" s="35" t="s">
        <v>109</v>
      </c>
      <c r="J38" s="16">
        <v>43452</v>
      </c>
      <c r="K38" s="22" t="s">
        <v>36</v>
      </c>
      <c r="L38" s="18" t="s">
        <v>27</v>
      </c>
      <c r="M38" s="18" t="s">
        <v>27</v>
      </c>
      <c r="N38" s="18" t="s">
        <v>27</v>
      </c>
      <c r="O38" s="1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9">
        <v>29</v>
      </c>
      <c r="C39" s="19" t="s">
        <v>104</v>
      </c>
      <c r="D39" s="13" t="s">
        <v>46</v>
      </c>
      <c r="E39" s="13" t="s">
        <v>47</v>
      </c>
      <c r="F39" s="13">
        <v>5</v>
      </c>
      <c r="G39" s="20">
        <f>23*1.08</f>
        <v>24.840000000000003</v>
      </c>
      <c r="H39" s="15">
        <f>G39*F39</f>
        <v>124.20000000000002</v>
      </c>
      <c r="I39" s="21" t="s">
        <v>48</v>
      </c>
      <c r="J39" s="16">
        <v>43452</v>
      </c>
      <c r="K39" s="22" t="s">
        <v>36</v>
      </c>
      <c r="L39" s="18" t="s">
        <v>27</v>
      </c>
      <c r="M39" s="18" t="s">
        <v>27</v>
      </c>
      <c r="N39" s="18" t="s">
        <v>27</v>
      </c>
      <c r="O39" s="1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9">
        <v>30</v>
      </c>
      <c r="C40" s="19" t="s">
        <v>103</v>
      </c>
      <c r="D40" s="11" t="s">
        <v>105</v>
      </c>
      <c r="E40" s="13" t="s">
        <v>102</v>
      </c>
      <c r="F40" s="13" t="s">
        <v>108</v>
      </c>
      <c r="G40" s="20">
        <v>38</v>
      </c>
      <c r="H40" s="15">
        <v>38</v>
      </c>
      <c r="I40" s="35" t="s">
        <v>110</v>
      </c>
      <c r="J40" s="16">
        <v>43452</v>
      </c>
      <c r="K40" s="11" t="s">
        <v>36</v>
      </c>
      <c r="L40" s="36" t="s">
        <v>111</v>
      </c>
      <c r="M40" s="36" t="s">
        <v>112</v>
      </c>
      <c r="N40" s="36" t="s">
        <v>112</v>
      </c>
      <c r="O40" s="37" t="s">
        <v>113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9">
        <v>31</v>
      </c>
      <c r="C41" s="19" t="s">
        <v>103</v>
      </c>
      <c r="D41" s="11" t="s">
        <v>115</v>
      </c>
      <c r="E41" s="13" t="s">
        <v>116</v>
      </c>
      <c r="F41" s="13">
        <v>3</v>
      </c>
      <c r="G41" s="14">
        <v>100</v>
      </c>
      <c r="H41" s="15">
        <v>300</v>
      </c>
      <c r="I41" s="35" t="s">
        <v>114</v>
      </c>
      <c r="J41" s="16">
        <v>43473</v>
      </c>
      <c r="K41" s="11" t="s">
        <v>117</v>
      </c>
      <c r="L41" s="36" t="s">
        <v>111</v>
      </c>
      <c r="M41" s="36" t="s">
        <v>111</v>
      </c>
      <c r="N41" s="36" t="s">
        <v>111</v>
      </c>
      <c r="O41" s="37" t="s">
        <v>118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9">
        <v>32</v>
      </c>
      <c r="C42" s="19"/>
      <c r="D42" s="13"/>
      <c r="E42" s="24"/>
      <c r="F42" s="13"/>
      <c r="G42" s="14"/>
      <c r="H42" s="15"/>
      <c r="I42" s="13"/>
      <c r="J42" s="13"/>
      <c r="K42" s="11"/>
      <c r="L42" s="23"/>
      <c r="M42" s="23"/>
      <c r="N42" s="23"/>
      <c r="O42" s="1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9">
        <v>33</v>
      </c>
      <c r="C43" s="19"/>
      <c r="D43" s="11"/>
      <c r="E43" s="11"/>
      <c r="F43" s="13"/>
      <c r="G43" s="14"/>
      <c r="H43" s="15"/>
      <c r="I43" s="13"/>
      <c r="J43" s="13"/>
      <c r="K43" s="11"/>
      <c r="L43" s="23"/>
      <c r="M43" s="23"/>
      <c r="N43" s="23"/>
      <c r="O43" s="1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9">
        <v>34</v>
      </c>
      <c r="C44" s="19"/>
      <c r="D44" s="11"/>
      <c r="E44" s="11"/>
      <c r="F44" s="13"/>
      <c r="G44" s="14"/>
      <c r="H44" s="15"/>
      <c r="I44" s="13"/>
      <c r="J44" s="13"/>
      <c r="K44" s="11"/>
      <c r="L44" s="23"/>
      <c r="M44" s="23"/>
      <c r="N44" s="23"/>
      <c r="O44" s="1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9">
        <v>35</v>
      </c>
      <c r="C45" s="19"/>
      <c r="D45" s="11"/>
      <c r="E45" s="13"/>
      <c r="F45" s="13"/>
      <c r="G45" s="14"/>
      <c r="H45" s="15"/>
      <c r="I45" s="13"/>
      <c r="J45" s="13"/>
      <c r="K45" s="11"/>
      <c r="L45" s="23"/>
      <c r="M45" s="23"/>
      <c r="N45" s="23"/>
      <c r="O45" s="1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9">
        <v>36</v>
      </c>
      <c r="C46" s="19"/>
      <c r="D46" s="11"/>
      <c r="E46" s="13"/>
      <c r="F46" s="13"/>
      <c r="G46" s="14"/>
      <c r="H46" s="15"/>
      <c r="I46" s="13"/>
      <c r="J46" s="13"/>
      <c r="K46" s="11"/>
      <c r="L46" s="23"/>
      <c r="M46" s="23"/>
      <c r="N46" s="23"/>
      <c r="O46" s="1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9">
        <v>37</v>
      </c>
      <c r="C47" s="19"/>
      <c r="D47" s="11"/>
      <c r="E47" s="13"/>
      <c r="F47" s="13"/>
      <c r="G47" s="14"/>
      <c r="H47" s="15"/>
      <c r="I47" s="13"/>
      <c r="J47" s="13"/>
      <c r="K47" s="11"/>
      <c r="L47" s="23"/>
      <c r="M47" s="23"/>
      <c r="N47" s="23"/>
      <c r="O47" s="1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9">
        <v>38</v>
      </c>
      <c r="C48" s="19"/>
      <c r="D48" s="25"/>
      <c r="E48" s="13"/>
      <c r="F48" s="13"/>
      <c r="G48" s="14"/>
      <c r="H48" s="15"/>
      <c r="I48" s="13"/>
      <c r="J48" s="13"/>
      <c r="K48" s="11"/>
      <c r="L48" s="23"/>
      <c r="M48" s="23"/>
      <c r="N48" s="23"/>
      <c r="O48" s="1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9">
        <v>39</v>
      </c>
      <c r="C49" s="19"/>
      <c r="D49" s="11"/>
      <c r="E49" s="13"/>
      <c r="F49" s="13"/>
      <c r="G49" s="14"/>
      <c r="H49" s="15"/>
      <c r="I49" s="26"/>
      <c r="J49" s="13"/>
      <c r="K49" s="11"/>
      <c r="L49" s="23"/>
      <c r="M49" s="23"/>
      <c r="N49" s="23"/>
      <c r="O49" s="1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7"/>
      <c r="B50" s="19">
        <v>40</v>
      </c>
      <c r="C50" s="19"/>
      <c r="D50" s="11"/>
      <c r="E50" s="13"/>
      <c r="F50" s="13"/>
      <c r="G50" s="14"/>
      <c r="H50" s="15"/>
      <c r="I50" s="13"/>
      <c r="J50" s="13"/>
      <c r="K50" s="11"/>
      <c r="L50" s="23"/>
      <c r="M50" s="23"/>
      <c r="N50" s="23"/>
      <c r="O50" s="19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" customHeight="1">
      <c r="A51" s="7"/>
      <c r="B51" s="19">
        <v>41</v>
      </c>
      <c r="C51" s="19"/>
      <c r="D51" s="11"/>
      <c r="E51" s="11"/>
      <c r="F51" s="13"/>
      <c r="G51" s="14"/>
      <c r="H51" s="15"/>
      <c r="I51" s="13"/>
      <c r="J51" s="13"/>
      <c r="K51" s="11"/>
      <c r="L51" s="23"/>
      <c r="M51" s="23"/>
      <c r="N51" s="23"/>
      <c r="O51" s="19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" customHeight="1">
      <c r="A52" s="7"/>
      <c r="B52" s="19">
        <v>42</v>
      </c>
      <c r="C52" s="19"/>
      <c r="D52" s="11"/>
      <c r="E52" s="11"/>
      <c r="F52" s="13"/>
      <c r="G52" s="14"/>
      <c r="H52" s="15"/>
      <c r="I52" s="13"/>
      <c r="J52" s="13"/>
      <c r="K52" s="11"/>
      <c r="L52" s="23"/>
      <c r="M52" s="23"/>
      <c r="N52" s="23"/>
      <c r="O52" s="19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" customHeight="1">
      <c r="A53" s="7"/>
      <c r="B53" s="19">
        <v>43</v>
      </c>
      <c r="C53" s="19"/>
      <c r="D53" s="11"/>
      <c r="E53" s="11"/>
      <c r="F53" s="13"/>
      <c r="G53" s="14"/>
      <c r="H53" s="15"/>
      <c r="I53" s="13"/>
      <c r="J53" s="13"/>
      <c r="K53" s="11"/>
      <c r="L53" s="23"/>
      <c r="M53" s="23"/>
      <c r="N53" s="23"/>
      <c r="O53" s="19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" customHeight="1">
      <c r="A54" s="7"/>
      <c r="B54" s="19">
        <v>44</v>
      </c>
      <c r="C54" s="19"/>
      <c r="D54" s="11"/>
      <c r="E54" s="11"/>
      <c r="F54" s="13"/>
      <c r="G54" s="14"/>
      <c r="H54" s="15"/>
      <c r="I54" s="13"/>
      <c r="J54" s="13"/>
      <c r="K54" s="11"/>
      <c r="L54" s="23"/>
      <c r="M54" s="23"/>
      <c r="N54" s="23"/>
      <c r="O54" s="19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 customHeight="1">
      <c r="A55" s="7"/>
      <c r="B55" s="19">
        <v>45</v>
      </c>
      <c r="C55" s="19"/>
      <c r="D55" s="11"/>
      <c r="E55" s="13"/>
      <c r="F55" s="13"/>
      <c r="G55" s="14"/>
      <c r="H55" s="15"/>
      <c r="I55" s="13"/>
      <c r="J55" s="13"/>
      <c r="K55" s="11"/>
      <c r="L55" s="23"/>
      <c r="M55" s="23"/>
      <c r="N55" s="23"/>
      <c r="O55" s="19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 customHeight="1">
      <c r="A56" s="7"/>
      <c r="B56" s="19">
        <v>46</v>
      </c>
      <c r="C56" s="19"/>
      <c r="D56" s="27"/>
      <c r="E56" s="28"/>
      <c r="F56" s="13"/>
      <c r="G56" s="14"/>
      <c r="H56" s="15"/>
      <c r="I56" s="13"/>
      <c r="J56" s="13"/>
      <c r="K56" s="11"/>
      <c r="L56" s="23"/>
      <c r="M56" s="23"/>
      <c r="N56" s="23"/>
      <c r="O56" s="19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 customHeight="1">
      <c r="A57" s="7"/>
      <c r="B57" s="19">
        <v>47</v>
      </c>
      <c r="C57" s="19"/>
      <c r="D57" s="11"/>
      <c r="E57" s="13"/>
      <c r="F57" s="13"/>
      <c r="G57" s="14"/>
      <c r="H57" s="15"/>
      <c r="I57" s="13"/>
      <c r="J57" s="13"/>
      <c r="K57" s="11"/>
      <c r="L57" s="23"/>
      <c r="M57" s="23"/>
      <c r="N57" s="23"/>
      <c r="O57" s="19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 customHeight="1">
      <c r="A58" s="7"/>
      <c r="B58" s="19">
        <v>48</v>
      </c>
      <c r="C58" s="19"/>
      <c r="D58" s="13"/>
      <c r="E58" s="24"/>
      <c r="F58" s="13"/>
      <c r="G58" s="14"/>
      <c r="H58" s="15"/>
      <c r="I58" s="13"/>
      <c r="J58" s="13"/>
      <c r="K58" s="11"/>
      <c r="L58" s="23"/>
      <c r="M58" s="23"/>
      <c r="N58" s="23"/>
      <c r="O58" s="19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 customHeight="1">
      <c r="A59" s="7"/>
      <c r="B59" s="19">
        <v>49</v>
      </c>
      <c r="C59" s="19"/>
      <c r="D59" s="24"/>
      <c r="E59" s="24"/>
      <c r="F59" s="13"/>
      <c r="G59" s="14"/>
      <c r="H59" s="15"/>
      <c r="I59" s="13"/>
      <c r="J59" s="13"/>
      <c r="K59" s="11"/>
      <c r="L59" s="23"/>
      <c r="M59" s="23"/>
      <c r="N59" s="23"/>
      <c r="O59" s="19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 customHeight="1">
      <c r="A60" s="1"/>
      <c r="B60" s="19">
        <v>50</v>
      </c>
      <c r="C60" s="19"/>
      <c r="D60" s="29"/>
      <c r="E60" s="24"/>
      <c r="F60" s="13"/>
      <c r="G60" s="14"/>
      <c r="H60" s="15"/>
      <c r="I60" s="13"/>
      <c r="J60" s="13"/>
      <c r="K60" s="11"/>
      <c r="L60" s="23"/>
      <c r="M60" s="23"/>
      <c r="N60" s="23"/>
      <c r="O60" s="1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5">
    <mergeCell ref="D6:F6"/>
    <mergeCell ref="D3:F3"/>
    <mergeCell ref="D1:F1"/>
    <mergeCell ref="D4:F4"/>
    <mergeCell ref="D5:F5"/>
  </mergeCells>
  <hyperlinks>
    <hyperlink ref="I38" r:id="rId1" display="http://akizukidenshi.com/catalog/g/gT-02594/"/>
    <hyperlink ref="I37" r:id="rId2" display="http://akizukidenshi.com/catalog/g/gT-02539/"/>
    <hyperlink ref="I40" r:id="rId3" display="http://akizukidenshi.com/catalog/g/gT-02594/"/>
    <hyperlink ref="I41" r:id="rId4" display="http://akizukidenshi.com/catalog/g/gI-11401/"/>
  </hyperlinks>
  <printOptions/>
  <pageMargins left="0.7" right="0.7" top="0.75" bottom="0.75" header="0.3" footer="0.3"/>
  <pageSetup horizontalDpi="600" verticalDpi="600" orientation="portrait" paperSize="9"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>
            <xm:f>NOT(ISERROR(SEARCH(("""○"""),(L11))))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  <border/>
            </x14:dxf>
          </x14:cfRule>
          <xm:sqref>O11 O13 L11:N48</xm:sqref>
        </x14:conditionalFormatting>
        <x14:conditionalFormatting xmlns:xm="http://schemas.microsoft.com/office/excel/2006/main">
          <x14:cfRule type="containsText" priority="10" operator="containsText">
            <xm:f>NOT(ISERROR(SEARCH(("""×"""),(L11))))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  <border/>
            </x14:dxf>
          </x14:cfRule>
          <xm:sqref>O11 O13 L11:N48</xm:sqref>
        </x14:conditionalFormatting>
        <x14:conditionalFormatting xmlns:xm="http://schemas.microsoft.com/office/excel/2006/main">
          <x14:cfRule type="containsText" priority="11" operator="containsText">
            <xm:f>NOT(ISERROR(SEARCH(("""○"""),(L49))))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12" operator="containsText">
            <xm:f>NOT(ISERROR(SEARCH(("""×"""),(L49))))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L49:N49</xm:sqref>
        </x14:conditionalFormatting>
        <x14:conditionalFormatting xmlns:xm="http://schemas.microsoft.com/office/excel/2006/main">
          <x14:cfRule type="containsText" priority="13" operator="containsText">
            <xm:f>NOT(ISERROR(SEARCH(("""○"""),(L50))))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14" operator="containsText">
            <xm:f>NOT(ISERROR(SEARCH(("""×"""),(L50))))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L50:M51</xm:sqref>
        </x14:conditionalFormatting>
        <x14:conditionalFormatting xmlns:xm="http://schemas.microsoft.com/office/excel/2006/main">
          <x14:cfRule type="containsText" priority="15" operator="containsText">
            <xm:f>NOT(ISERROR(SEARCH(("""○"""),(L52))))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16" operator="containsText">
            <xm:f>NOT(ISERROR(SEARCH(("""×"""),(L52))))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L52:M52</xm:sqref>
        </x14:conditionalFormatting>
        <x14:conditionalFormatting xmlns:xm="http://schemas.microsoft.com/office/excel/2006/main">
          <x14:cfRule type="containsText" priority="17" operator="containsText">
            <xm:f>NOT(ISERROR(SEARCH(("""○"""),(N50))))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8" operator="containsText">
            <xm:f>NOT(ISERROR(SEARCH(("""×"""),(N50))))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N50:N51</xm:sqref>
        </x14:conditionalFormatting>
        <x14:conditionalFormatting xmlns:xm="http://schemas.microsoft.com/office/excel/2006/main">
          <x14:cfRule type="containsText" priority="19" operator="containsText">
            <xm:f>NOT(ISERROR(SEARCH(("""○"""),(N52))))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20" operator="containsText">
            <xm:f>NOT(ISERROR(SEARCH(("""×"""),(N52))))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containsText" priority="21" operator="containsText">
            <xm:f>NOT(ISERROR(SEARCH(("""○"""),(L53))))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22" operator="containsText">
            <xm:f>NOT(ISERROR(SEARCH(("""×"""),(L53))))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L53:M56</xm:sqref>
        </x14:conditionalFormatting>
        <x14:conditionalFormatting xmlns:xm="http://schemas.microsoft.com/office/excel/2006/main">
          <x14:cfRule type="containsText" priority="23" operator="containsText">
            <xm:f>NOT(ISERROR(SEARCH(("""○"""),(L57))))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24" operator="containsText">
            <xm:f>NOT(ISERROR(SEARCH(("""×"""),(L57))))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L57:M57</xm:sqref>
        </x14:conditionalFormatting>
        <x14:conditionalFormatting xmlns:xm="http://schemas.microsoft.com/office/excel/2006/main">
          <x14:cfRule type="containsText" priority="25" operator="containsText">
            <xm:f>NOT(ISERROR(SEARCH(("""○"""),(L58))))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26" operator="containsText">
            <xm:f>NOT(ISERROR(SEARCH(("""×"""),(L58))))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L58:M59</xm:sqref>
        </x14:conditionalFormatting>
        <x14:conditionalFormatting xmlns:xm="http://schemas.microsoft.com/office/excel/2006/main">
          <x14:cfRule type="containsText" priority="27" operator="containsText">
            <xm:f>NOT(ISERROR(SEARCH(("""○"""),(L60))))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28" operator="containsText">
            <xm:f>NOT(ISERROR(SEARCH(("""×"""),(L60))))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L60:M60</xm:sqref>
        </x14:conditionalFormatting>
        <x14:conditionalFormatting xmlns:xm="http://schemas.microsoft.com/office/excel/2006/main">
          <x14:cfRule type="containsText" priority="29" operator="containsText">
            <xm:f>NOT(ISERROR(SEARCH(("""○"""),(N53))))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30" operator="containsText">
            <xm:f>NOT(ISERROR(SEARCH(("""×"""),(N53))))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N53:N56</xm:sqref>
        </x14:conditionalFormatting>
        <x14:conditionalFormatting xmlns:xm="http://schemas.microsoft.com/office/excel/2006/main">
          <x14:cfRule type="containsText" priority="31" operator="containsText">
            <xm:f>NOT(ISERROR(SEARCH(("""○"""),(N57))))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32" operator="containsText">
            <xm:f>NOT(ISERROR(SEARCH(("""×"""),(N57))))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N57</xm:sqref>
        </x14:conditionalFormatting>
        <x14:conditionalFormatting xmlns:xm="http://schemas.microsoft.com/office/excel/2006/main">
          <x14:cfRule type="containsText" priority="33" operator="containsText">
            <xm:f>NOT(ISERROR(SEARCH(("""○"""),(N58))))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34" operator="containsText">
            <xm:f>NOT(ISERROR(SEARCH(("""×"""),(N58))))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N58:N59</xm:sqref>
        </x14:conditionalFormatting>
        <x14:conditionalFormatting xmlns:xm="http://schemas.microsoft.com/office/excel/2006/main">
          <x14:cfRule type="containsText" priority="35" operator="containsText">
            <xm:f>NOT(ISERROR(SEARCH(("""○"""),(N60))))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36" operator="containsText">
            <xm:f>NOT(ISERROR(SEARCH(("""×"""),(N60))))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N60</xm:sqref>
        </x14:conditionalFormatting>
        <x14:conditionalFormatting xmlns:xm="http://schemas.microsoft.com/office/excel/2006/main">
          <x14:cfRule type="containsText" priority="7" operator="containsText">
            <xm:f>NOT(ISERROR(SEARCH(("""○"""),(O12))))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ontainsText" priority="8" operator="containsText">
            <xm:f>NOT(ISERROR(SEARCH(("""×"""),(O12))))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ontainsText" priority="5" operator="containsText">
            <xm:f>NOT(ISERROR(SEARCH(("""○"""),(O18))))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O18:O23</xm:sqref>
        </x14:conditionalFormatting>
        <x14:conditionalFormatting xmlns:xm="http://schemas.microsoft.com/office/excel/2006/main">
          <x14:cfRule type="containsText" priority="6" operator="containsText">
            <xm:f>NOT(ISERROR(SEARCH(("""×"""),(O18))))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O18:O23</xm:sqref>
        </x14:conditionalFormatting>
        <x14:conditionalFormatting xmlns:xm="http://schemas.microsoft.com/office/excel/2006/main">
          <x14:cfRule type="containsText" priority="3" operator="containsText">
            <xm:f>NOT(ISERROR(SEARCH(("""○"""),(O24))))</xm:f>
            <xm:f>("""○""")</xm:f>
            <x14:dxf>
              <font>
                <color rgb="FF000000"/>
              </font>
              <fill>
                <patternFill patternType="solid">
                  <fgColor rgb="FF99CCFF"/>
                  <bgColor rgb="FF99CCFF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ontainsText" priority="4" operator="containsText">
            <xm:f>NOT(ISERROR(SEARCH(("""×"""),(O24))))</xm:f>
            <xm:f>("""×""")</xm:f>
            <x14:dxf>
              <font>
                <color rgb="FF000000"/>
              </font>
              <fill>
                <patternFill patternType="solid">
                  <fgColor rgb="FFFF8080"/>
                  <bgColor rgb="FFFF8080"/>
                </patternFill>
              </fill>
            </x14:dxf>
          </x14:cfRule>
          <xm:sqref>O24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:B2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</dc:creator>
  <cp:keywords/>
  <dc:description/>
  <cp:lastModifiedBy>Yuki Onishi</cp:lastModifiedBy>
  <dcterms:created xsi:type="dcterms:W3CDTF">2017-10-15T21:30:51Z</dcterms:created>
  <dcterms:modified xsi:type="dcterms:W3CDTF">2019-01-08T05:44:50Z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